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DSO/"/>
    </mc:Choice>
  </mc:AlternateContent>
  <xr:revisionPtr revIDLastSave="0" documentId="13_ncr:1_{714B54FD-ADE6-C143-ACDA-3849CD59F6E1}" xr6:coauthVersionLast="47" xr6:coauthVersionMax="47" xr10:uidLastSave="{00000000-0000-0000-0000-000000000000}"/>
  <bookViews>
    <workbookView xWindow="0" yWindow="500" windowWidth="51200" windowHeight="28300" activeTab="1" xr2:uid="{850E6F74-37D8-4243-A29B-CA0347DAC756}"/>
  </bookViews>
  <sheets>
    <sheet name="Invoices" sheetId="1" r:id="rId1"/>
    <sheet name="DSO" sheetId="3" r:id="rId2"/>
    <sheet name="More..." sheetId="2" r:id="rId3"/>
  </sheets>
  <definedNames>
    <definedName name="_xlnm._FilterDatabase" localSheetId="0" hidden="1">Invoices!$B$7:$F$29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F14" i="1"/>
  <c r="F26" i="1"/>
  <c r="F29" i="1"/>
  <c r="F9" i="1"/>
  <c r="F2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8" i="1"/>
  <c r="F15" i="1"/>
  <c r="F8" i="1"/>
  <c r="F10" i="1"/>
  <c r="F12" i="1"/>
  <c r="F13" i="1"/>
  <c r="F16" i="1"/>
  <c r="F18" i="1"/>
  <c r="F19" i="1"/>
  <c r="F21" i="1"/>
  <c r="F23" i="1"/>
  <c r="F24" i="1"/>
  <c r="F25" i="1"/>
  <c r="F28" i="1"/>
  <c r="H9" i="1" l="1"/>
</calcChain>
</file>

<file path=xl/sharedStrings.xml><?xml version="1.0" encoding="utf-8"?>
<sst xmlns="http://schemas.openxmlformats.org/spreadsheetml/2006/main" count="62" uniqueCount="41">
  <si>
    <t>Client</t>
  </si>
  <si>
    <t>F2025001</t>
  </si>
  <si>
    <t>F2025002</t>
  </si>
  <si>
    <t>F2025003</t>
  </si>
  <si>
    <t>F2025004</t>
  </si>
  <si>
    <t>F2025005</t>
  </si>
  <si>
    <t>F2025006</t>
  </si>
  <si>
    <t>F2025007</t>
  </si>
  <si>
    <t>F2025008</t>
  </si>
  <si>
    <t>F2025009</t>
  </si>
  <si>
    <t>F2025010</t>
  </si>
  <si>
    <t>F2025011</t>
  </si>
  <si>
    <t>F2025012</t>
  </si>
  <si>
    <t>F2025013</t>
  </si>
  <si>
    <t>F2025014</t>
  </si>
  <si>
    <t>F2025015</t>
  </si>
  <si>
    <t>F2025016</t>
  </si>
  <si>
    <t>F2025017</t>
  </si>
  <si>
    <t>F2025018</t>
  </si>
  <si>
    <t>F2025019</t>
  </si>
  <si>
    <t>F2025020</t>
  </si>
  <si>
    <t>F2025021</t>
  </si>
  <si>
    <t>F2025022</t>
  </si>
  <si>
    <t>Billabex</t>
  </si>
  <si>
    <t>This Excel template is offered to you free of charge by Billabex: https://www.billabex.com</t>
  </si>
  <si>
    <t>days</t>
  </si>
  <si>
    <t>Company A</t>
  </si>
  <si>
    <t>Company B</t>
  </si>
  <si>
    <t>Company C</t>
  </si>
  <si>
    <t>Company D</t>
  </si>
  <si>
    <t>Invoice Num</t>
  </si>
  <si>
    <t>Total Invoice Amount (incl. tax)</t>
  </si>
  <si>
    <t>Issue Date</t>
  </si>
  <si>
    <t>Payment Date</t>
  </si>
  <si>
    <t>Status</t>
  </si>
  <si>
    <t>Payment Month</t>
  </si>
  <si>
    <t>Actual Payment Delay</t>
  </si>
  <si>
    <t>Weighting</t>
  </si>
  <si>
    <t>Calculation of DSO</t>
  </si>
  <si>
    <t>DSO: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</si>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</sst>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([$$-409]* #,##0.00_);_([$$-409]* \(#,##0.00\);_([$$-409]* &quot;-&quot;??_);_(@_)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Calibri"/>
      <family val="2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u/>
      <sz val="12"/>
      <color theme="0"/>
      <name val="Aptos Narrow"/>
      <family val="2"/>
      <scheme val="minor"/>
    </font>
    <font>
      <b/>
      <sz val="26"/>
      <color theme="1"/>
      <name val="Arial"/>
      <family val="2"/>
    </font>
    <font>
      <sz val="12"/>
      <color theme="1"/>
      <name val="Aptos Narrow"/>
      <scheme val="minor"/>
    </font>
    <font>
      <b/>
      <sz val="36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B4C6E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B4C6E7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3" fillId="2" borderId="0" xfId="0" applyFont="1" applyFill="1"/>
    <xf numFmtId="44" fontId="0" fillId="2" borderId="0" xfId="1" applyFont="1" applyFill="1"/>
    <xf numFmtId="14" fontId="0" fillId="2" borderId="0" xfId="0" applyNumberForma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44" fontId="3" fillId="2" borderId="0" xfId="1" applyFont="1" applyFill="1"/>
    <xf numFmtId="0" fontId="10" fillId="2" borderId="0" xfId="0" applyFont="1" applyFill="1"/>
    <xf numFmtId="0" fontId="11" fillId="2" borderId="0" xfId="2" applyFont="1" applyFill="1"/>
    <xf numFmtId="0" fontId="2" fillId="6" borderId="0" xfId="2" applyFill="1"/>
    <xf numFmtId="0" fontId="12" fillId="2" borderId="0" xfId="0" applyFont="1" applyFill="1"/>
    <xf numFmtId="0" fontId="7" fillId="7" borderId="0" xfId="0" applyFont="1" applyFill="1"/>
    <xf numFmtId="0" fontId="0" fillId="2" borderId="0" xfId="1" applyNumberFormat="1" applyFont="1" applyFill="1" applyAlignment="1">
      <alignment horizontal="center"/>
    </xf>
    <xf numFmtId="0" fontId="3" fillId="2" borderId="0" xfId="1" applyNumberFormat="1" applyFont="1" applyFill="1" applyAlignment="1">
      <alignment horizontal="center"/>
    </xf>
    <xf numFmtId="0" fontId="8" fillId="2" borderId="0" xfId="1" applyNumberFormat="1" applyFont="1" applyFill="1" applyAlignment="1">
      <alignment horizontal="center"/>
    </xf>
    <xf numFmtId="0" fontId="4" fillId="3" borderId="2" xfId="1" applyNumberFormat="1" applyFont="1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1" applyNumberFormat="1" applyFont="1" applyFill="1"/>
    <xf numFmtId="0" fontId="8" fillId="2" borderId="0" xfId="0" applyFont="1" applyFill="1" applyAlignment="1">
      <alignment horizontal="center"/>
    </xf>
    <xf numFmtId="0" fontId="0" fillId="5" borderId="0" xfId="0" applyFill="1"/>
    <xf numFmtId="0" fontId="9" fillId="2" borderId="0" xfId="0" applyFont="1" applyFill="1"/>
    <xf numFmtId="2" fontId="14" fillId="2" borderId="0" xfId="1" applyNumberFormat="1" applyFont="1" applyFill="1"/>
    <xf numFmtId="164" fontId="0" fillId="2" borderId="0" xfId="1" applyNumberFormat="1" applyFont="1" applyFill="1"/>
    <xf numFmtId="164" fontId="4" fillId="4" borderId="2" xfId="1" applyNumberFormat="1" applyFont="1" applyFill="1" applyBorder="1" applyAlignment="1">
      <alignment horizontal="center" wrapText="1"/>
    </xf>
    <xf numFmtId="164" fontId="13" fillId="2" borderId="0" xfId="1" applyNumberFormat="1" applyFont="1" applyFill="1"/>
  </cellXfs>
  <cellStyles count="3">
    <cellStyle name="Lien hypertexte" xfId="2" builtinId="8"/>
    <cellStyle name="Monétaire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152400</xdr:rowOff>
    </xdr:from>
    <xdr:to>
      <xdr:col>3</xdr:col>
      <xdr:colOff>177800</xdr:colOff>
      <xdr:row>5</xdr:row>
      <xdr:rowOff>10695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6C249F-DE7C-4B61-EF86-D5C281E0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58800"/>
          <a:ext cx="2540000" cy="46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139700</xdr:rowOff>
    </xdr:from>
    <xdr:to>
      <xdr:col>4</xdr:col>
      <xdr:colOff>165100</xdr:colOff>
      <xdr:row>3</xdr:row>
      <xdr:rowOff>201195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749FB5-C002-1C4D-BF7E-2EE9596FF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42900"/>
          <a:ext cx="2540000" cy="467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762000</xdr:colOff>
      <xdr:row>54</xdr:row>
      <xdr:rowOff>63350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D6011B-6389-FF4A-CFD2-8133247D7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46500" cy="1103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llabex.com/" TargetMode="External"/><Relationship Id="rId2" Type="http://schemas.openxmlformats.org/officeDocument/2006/relationships/hyperlink" Target="https://www.billabex.com/" TargetMode="External"/><Relationship Id="rId1" Type="http://schemas.openxmlformats.org/officeDocument/2006/relationships/hyperlink" Target="https://www.billabex.com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billabex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717D-F46B-A34A-AF6C-4BB39447F0D1}">
  <dimension ref="B2:W4995"/>
  <sheetViews>
    <sheetView workbookViewId="0">
      <selection activeCell="I15" sqref="I15"/>
    </sheetView>
  </sheetViews>
  <sheetFormatPr baseColWidth="10" defaultRowHeight="16" x14ac:dyDescent="0.2"/>
  <cols>
    <col min="1" max="1" width="2.5" style="1" customWidth="1"/>
    <col min="2" max="2" width="17.1640625" style="1" customWidth="1"/>
    <col min="3" max="3" width="16.83203125" style="5" customWidth="1"/>
    <col min="4" max="4" width="19.6640625" style="27" customWidth="1"/>
    <col min="5" max="6" width="17.6640625" style="5" customWidth="1"/>
    <col min="7" max="7" width="23.1640625" style="7" customWidth="1"/>
    <col min="8" max="8" width="18.6640625" style="1" customWidth="1"/>
    <col min="9" max="9" width="17.5" style="17" customWidth="1"/>
    <col min="10" max="10" width="17.33203125" style="5" customWidth="1"/>
    <col min="11" max="16384" width="10.83203125" style="1"/>
  </cols>
  <sheetData>
    <row r="2" spans="2:23" x14ac:dyDescent="0.2">
      <c r="B2" s="12" t="s">
        <v>24</v>
      </c>
      <c r="H2" s="13" t="s">
        <v>23</v>
      </c>
      <c r="L2" s="13" t="s">
        <v>23</v>
      </c>
      <c r="W2" s="13" t="s">
        <v>23</v>
      </c>
    </row>
    <row r="3" spans="2:23" x14ac:dyDescent="0.2">
      <c r="E3" s="9"/>
      <c r="F3" s="10"/>
      <c r="G3" s="11"/>
      <c r="H3" s="6"/>
      <c r="I3" s="18"/>
    </row>
    <row r="4" spans="2:23" x14ac:dyDescent="0.2">
      <c r="H4" s="16"/>
      <c r="I4" s="19"/>
      <c r="J4" s="23"/>
    </row>
    <row r="7" spans="2:23" ht="29" x14ac:dyDescent="0.2">
      <c r="B7" s="2" t="s">
        <v>30</v>
      </c>
      <c r="C7" s="3" t="s">
        <v>0</v>
      </c>
      <c r="D7" s="28" t="s">
        <v>31</v>
      </c>
      <c r="E7" s="3" t="s">
        <v>32</v>
      </c>
      <c r="F7" s="4" t="s">
        <v>33</v>
      </c>
      <c r="G7" s="4" t="s">
        <v>34</v>
      </c>
      <c r="H7" s="4" t="s">
        <v>35</v>
      </c>
      <c r="I7" s="20" t="s">
        <v>36</v>
      </c>
      <c r="J7" s="20" t="s">
        <v>37</v>
      </c>
    </row>
    <row r="8" spans="2:23" x14ac:dyDescent="0.2">
      <c r="B8" s="5" t="s">
        <v>1</v>
      </c>
      <c r="C8" s="5" t="s">
        <v>26</v>
      </c>
      <c r="D8" s="29">
        <v>5000</v>
      </c>
      <c r="E8" s="8">
        <v>45347</v>
      </c>
      <c r="F8" s="8">
        <f>E8+45</f>
        <v>45392</v>
      </c>
      <c r="G8" s="5" t="str">
        <f>IF(F8&lt;&gt;"","Paid","Unpaid")</f>
        <v>Paid</v>
      </c>
      <c r="H8" s="21" t="str">
        <f>TEXT(F8,"mmmm")</f>
        <v>avril</v>
      </c>
      <c r="I8" s="22">
        <f>IF(G8="Paid",F8-E8,"")</f>
        <v>45</v>
      </c>
      <c r="J8" s="24">
        <f>IF(G8="Paid",I8*D8,"")</f>
        <v>225000</v>
      </c>
    </row>
    <row r="9" spans="2:23" x14ac:dyDescent="0.2">
      <c r="B9" s="5" t="s">
        <v>2</v>
      </c>
      <c r="C9" s="5" t="s">
        <v>27</v>
      </c>
      <c r="D9" s="29">
        <v>60000</v>
      </c>
      <c r="E9" s="8">
        <v>45545</v>
      </c>
      <c r="F9" s="8">
        <f t="shared" ref="F9:F28" si="0">E9+30</f>
        <v>45575</v>
      </c>
      <c r="G9" s="5" t="str">
        <f t="shared" ref="G9:G29" si="1">IF(F9&lt;&gt;"","Paid","Unpaid")</f>
        <v>Paid</v>
      </c>
      <c r="H9" s="21" t="str">
        <f t="shared" ref="H9:H29" si="2">TEXT(F9,"mmmm")</f>
        <v>octobre</v>
      </c>
      <c r="I9" s="22">
        <f t="shared" ref="I9:I29" si="3">IF(G9="Paid",F9-E9,"")</f>
        <v>30</v>
      </c>
      <c r="J9" s="24">
        <f t="shared" ref="J9:J29" si="4">IF(G9="Paid",I9*D9,"")</f>
        <v>1800000</v>
      </c>
    </row>
    <row r="10" spans="2:23" x14ac:dyDescent="0.2">
      <c r="B10" s="5" t="s">
        <v>3</v>
      </c>
      <c r="C10" s="5" t="s">
        <v>28</v>
      </c>
      <c r="D10" s="29">
        <v>12300</v>
      </c>
      <c r="E10" s="8">
        <v>45566</v>
      </c>
      <c r="F10" s="8">
        <f t="shared" si="0"/>
        <v>45596</v>
      </c>
      <c r="G10" s="5" t="str">
        <f t="shared" si="1"/>
        <v>Paid</v>
      </c>
      <c r="H10" s="21" t="str">
        <f t="shared" si="2"/>
        <v>octobre</v>
      </c>
      <c r="I10" s="22">
        <f t="shared" si="3"/>
        <v>30</v>
      </c>
      <c r="J10" s="24">
        <f t="shared" si="4"/>
        <v>369000</v>
      </c>
    </row>
    <row r="11" spans="2:23" x14ac:dyDescent="0.2">
      <c r="B11" s="5" t="s">
        <v>4</v>
      </c>
      <c r="C11" s="5" t="s">
        <v>29</v>
      </c>
      <c r="D11" s="29">
        <v>4311</v>
      </c>
      <c r="E11" s="8">
        <v>45347</v>
      </c>
      <c r="F11" s="8"/>
      <c r="G11" s="5" t="str">
        <f t="shared" si="1"/>
        <v>Unpaid</v>
      </c>
      <c r="H11" s="21" t="str">
        <f t="shared" si="2"/>
        <v>janvier</v>
      </c>
      <c r="I11" s="22" t="str">
        <f t="shared" si="3"/>
        <v/>
      </c>
      <c r="J11" s="24" t="str">
        <f t="shared" si="4"/>
        <v/>
      </c>
    </row>
    <row r="12" spans="2:23" x14ac:dyDescent="0.2">
      <c r="B12" s="5" t="s">
        <v>5</v>
      </c>
      <c r="C12" s="5" t="s">
        <v>26</v>
      </c>
      <c r="D12" s="29">
        <v>13000</v>
      </c>
      <c r="E12" s="8">
        <v>45545</v>
      </c>
      <c r="F12" s="8">
        <f t="shared" si="0"/>
        <v>45575</v>
      </c>
      <c r="G12" s="5" t="str">
        <f t="shared" si="1"/>
        <v>Paid</v>
      </c>
      <c r="H12" s="21" t="str">
        <f t="shared" si="2"/>
        <v>octobre</v>
      </c>
      <c r="I12" s="22">
        <f t="shared" si="3"/>
        <v>30</v>
      </c>
      <c r="J12" s="24">
        <f t="shared" si="4"/>
        <v>390000</v>
      </c>
    </row>
    <row r="13" spans="2:23" x14ac:dyDescent="0.2">
      <c r="B13" s="5" t="s">
        <v>6</v>
      </c>
      <c r="C13" s="5" t="s">
        <v>27</v>
      </c>
      <c r="D13" s="29">
        <v>5000</v>
      </c>
      <c r="E13" s="8">
        <v>45636</v>
      </c>
      <c r="F13" s="8">
        <f t="shared" si="0"/>
        <v>45666</v>
      </c>
      <c r="G13" s="5" t="str">
        <f t="shared" si="1"/>
        <v>Paid</v>
      </c>
      <c r="H13" s="21" t="str">
        <f t="shared" si="2"/>
        <v>janvier</v>
      </c>
      <c r="I13" s="22">
        <f t="shared" si="3"/>
        <v>30</v>
      </c>
      <c r="J13" s="24">
        <f t="shared" si="4"/>
        <v>150000</v>
      </c>
    </row>
    <row r="14" spans="2:23" x14ac:dyDescent="0.2">
      <c r="B14" s="5" t="s">
        <v>7</v>
      </c>
      <c r="C14" s="5" t="s">
        <v>28</v>
      </c>
      <c r="D14" s="29">
        <v>60000</v>
      </c>
      <c r="E14" s="8">
        <v>45347</v>
      </c>
      <c r="F14" s="8">
        <f>E14+60</f>
        <v>45407</v>
      </c>
      <c r="G14" s="5" t="str">
        <f t="shared" si="1"/>
        <v>Paid</v>
      </c>
      <c r="H14" s="21" t="str">
        <f t="shared" si="2"/>
        <v>avril</v>
      </c>
      <c r="I14" s="22">
        <f t="shared" si="3"/>
        <v>60</v>
      </c>
      <c r="J14" s="24">
        <f t="shared" si="4"/>
        <v>3600000</v>
      </c>
    </row>
    <row r="15" spans="2:23" x14ac:dyDescent="0.2">
      <c r="B15" s="5" t="s">
        <v>8</v>
      </c>
      <c r="C15" s="5" t="s">
        <v>29</v>
      </c>
      <c r="D15" s="29">
        <v>123</v>
      </c>
      <c r="E15" s="8">
        <v>45545</v>
      </c>
      <c r="F15" s="8">
        <f>E15+60</f>
        <v>45605</v>
      </c>
      <c r="G15" s="5" t="str">
        <f t="shared" si="1"/>
        <v>Paid</v>
      </c>
      <c r="H15" s="21" t="str">
        <f t="shared" si="2"/>
        <v>novembre</v>
      </c>
      <c r="I15" s="22">
        <f t="shared" si="3"/>
        <v>60</v>
      </c>
      <c r="J15" s="24">
        <f t="shared" si="4"/>
        <v>7380</v>
      </c>
    </row>
    <row r="16" spans="2:23" x14ac:dyDescent="0.2">
      <c r="B16" s="5" t="s">
        <v>9</v>
      </c>
      <c r="C16" s="5" t="s">
        <v>26</v>
      </c>
      <c r="D16" s="29">
        <v>4311</v>
      </c>
      <c r="E16" s="8">
        <v>45636</v>
      </c>
      <c r="F16" s="8">
        <f t="shared" si="0"/>
        <v>45666</v>
      </c>
      <c r="G16" s="5" t="str">
        <f t="shared" si="1"/>
        <v>Paid</v>
      </c>
      <c r="H16" s="21" t="str">
        <f t="shared" si="2"/>
        <v>janvier</v>
      </c>
      <c r="I16" s="22">
        <f t="shared" si="3"/>
        <v>30</v>
      </c>
      <c r="J16" s="24">
        <f t="shared" si="4"/>
        <v>129330</v>
      </c>
    </row>
    <row r="17" spans="2:10" x14ac:dyDescent="0.2">
      <c r="B17" s="5" t="s">
        <v>10</v>
      </c>
      <c r="C17" s="5" t="s">
        <v>27</v>
      </c>
      <c r="D17" s="29">
        <v>13000</v>
      </c>
      <c r="E17" s="8">
        <v>45347</v>
      </c>
      <c r="F17" s="8"/>
      <c r="G17" s="5" t="str">
        <f t="shared" si="1"/>
        <v>Unpaid</v>
      </c>
      <c r="H17" s="21" t="str">
        <f t="shared" si="2"/>
        <v>janvier</v>
      </c>
      <c r="I17" s="22" t="str">
        <f t="shared" si="3"/>
        <v/>
      </c>
      <c r="J17" s="24" t="str">
        <f t="shared" si="4"/>
        <v/>
      </c>
    </row>
    <row r="18" spans="2:10" x14ac:dyDescent="0.2">
      <c r="B18" s="5" t="s">
        <v>11</v>
      </c>
      <c r="C18" s="5" t="s">
        <v>28</v>
      </c>
      <c r="D18" s="29">
        <v>5000</v>
      </c>
      <c r="E18" s="8">
        <v>45545</v>
      </c>
      <c r="F18" s="8">
        <f t="shared" si="0"/>
        <v>45575</v>
      </c>
      <c r="G18" s="5" t="str">
        <f t="shared" si="1"/>
        <v>Paid</v>
      </c>
      <c r="H18" s="21" t="str">
        <f t="shared" si="2"/>
        <v>octobre</v>
      </c>
      <c r="I18" s="22">
        <f t="shared" si="3"/>
        <v>30</v>
      </c>
      <c r="J18" s="24">
        <f t="shared" si="4"/>
        <v>150000</v>
      </c>
    </row>
    <row r="19" spans="2:10" x14ac:dyDescent="0.2">
      <c r="B19" s="5" t="s">
        <v>12</v>
      </c>
      <c r="C19" s="5" t="s">
        <v>29</v>
      </c>
      <c r="D19" s="29">
        <v>60000</v>
      </c>
      <c r="E19" s="8">
        <v>45636</v>
      </c>
      <c r="F19" s="8">
        <f t="shared" si="0"/>
        <v>45666</v>
      </c>
      <c r="G19" s="5" t="str">
        <f t="shared" si="1"/>
        <v>Paid</v>
      </c>
      <c r="H19" s="21" t="str">
        <f t="shared" si="2"/>
        <v>janvier</v>
      </c>
      <c r="I19" s="22">
        <f t="shared" si="3"/>
        <v>30</v>
      </c>
      <c r="J19" s="24">
        <f t="shared" si="4"/>
        <v>1800000</v>
      </c>
    </row>
    <row r="20" spans="2:10" x14ac:dyDescent="0.2">
      <c r="B20" s="5" t="s">
        <v>13</v>
      </c>
      <c r="C20" s="5" t="s">
        <v>26</v>
      </c>
      <c r="D20" s="29">
        <v>123</v>
      </c>
      <c r="E20" s="8">
        <v>45347</v>
      </c>
      <c r="F20" s="8">
        <f t="shared" si="0"/>
        <v>45377</v>
      </c>
      <c r="G20" s="5" t="str">
        <f t="shared" si="1"/>
        <v>Paid</v>
      </c>
      <c r="H20" s="21" t="str">
        <f t="shared" si="2"/>
        <v>mars</v>
      </c>
      <c r="I20" s="22">
        <f t="shared" si="3"/>
        <v>30</v>
      </c>
      <c r="J20" s="24">
        <f t="shared" si="4"/>
        <v>3690</v>
      </c>
    </row>
    <row r="21" spans="2:10" x14ac:dyDescent="0.2">
      <c r="B21" s="5" t="s">
        <v>14</v>
      </c>
      <c r="C21" s="5" t="s">
        <v>27</v>
      </c>
      <c r="D21" s="29">
        <v>4311</v>
      </c>
      <c r="E21" s="8">
        <v>45545</v>
      </c>
      <c r="F21" s="8">
        <f t="shared" si="0"/>
        <v>45575</v>
      </c>
      <c r="G21" s="5" t="str">
        <f t="shared" si="1"/>
        <v>Paid</v>
      </c>
      <c r="H21" s="21" t="str">
        <f t="shared" si="2"/>
        <v>octobre</v>
      </c>
      <c r="I21" s="22">
        <f t="shared" si="3"/>
        <v>30</v>
      </c>
      <c r="J21" s="24">
        <f t="shared" si="4"/>
        <v>129330</v>
      </c>
    </row>
    <row r="22" spans="2:10" x14ac:dyDescent="0.2">
      <c r="B22" s="5" t="s">
        <v>15</v>
      </c>
      <c r="C22" s="5" t="s">
        <v>28</v>
      </c>
      <c r="D22" s="29">
        <v>13000</v>
      </c>
      <c r="E22" s="8">
        <v>45636</v>
      </c>
      <c r="F22" s="8"/>
      <c r="G22" s="5" t="str">
        <f t="shared" si="1"/>
        <v>Unpaid</v>
      </c>
      <c r="H22" s="21" t="str">
        <f t="shared" si="2"/>
        <v>janvier</v>
      </c>
      <c r="I22" s="22" t="str">
        <f t="shared" si="3"/>
        <v/>
      </c>
      <c r="J22" s="24" t="str">
        <f t="shared" si="4"/>
        <v/>
      </c>
    </row>
    <row r="23" spans="2:10" x14ac:dyDescent="0.2">
      <c r="B23" s="5" t="s">
        <v>16</v>
      </c>
      <c r="C23" s="5" t="s">
        <v>29</v>
      </c>
      <c r="D23" s="29">
        <v>5000</v>
      </c>
      <c r="E23" s="8">
        <v>45347</v>
      </c>
      <c r="F23" s="8">
        <f t="shared" si="0"/>
        <v>45377</v>
      </c>
      <c r="G23" s="5" t="str">
        <f t="shared" si="1"/>
        <v>Paid</v>
      </c>
      <c r="H23" s="21" t="str">
        <f t="shared" si="2"/>
        <v>mars</v>
      </c>
      <c r="I23" s="22">
        <f t="shared" si="3"/>
        <v>30</v>
      </c>
      <c r="J23" s="24">
        <f t="shared" si="4"/>
        <v>150000</v>
      </c>
    </row>
    <row r="24" spans="2:10" x14ac:dyDescent="0.2">
      <c r="B24" s="5" t="s">
        <v>17</v>
      </c>
      <c r="C24" s="5" t="s">
        <v>26</v>
      </c>
      <c r="D24" s="29">
        <v>60000</v>
      </c>
      <c r="E24" s="8">
        <v>45545</v>
      </c>
      <c r="F24" s="8">
        <f t="shared" si="0"/>
        <v>45575</v>
      </c>
      <c r="G24" s="5" t="str">
        <f t="shared" si="1"/>
        <v>Paid</v>
      </c>
      <c r="H24" s="21" t="str">
        <f t="shared" si="2"/>
        <v>octobre</v>
      </c>
      <c r="I24" s="22">
        <f t="shared" si="3"/>
        <v>30</v>
      </c>
      <c r="J24" s="24">
        <f t="shared" si="4"/>
        <v>1800000</v>
      </c>
    </row>
    <row r="25" spans="2:10" x14ac:dyDescent="0.2">
      <c r="B25" s="5" t="s">
        <v>18</v>
      </c>
      <c r="C25" s="5" t="s">
        <v>27</v>
      </c>
      <c r="D25" s="29">
        <v>123</v>
      </c>
      <c r="E25" s="8">
        <v>45636</v>
      </c>
      <c r="F25" s="8">
        <f t="shared" si="0"/>
        <v>45666</v>
      </c>
      <c r="G25" s="5" t="str">
        <f t="shared" si="1"/>
        <v>Paid</v>
      </c>
      <c r="H25" s="21" t="str">
        <f t="shared" si="2"/>
        <v>janvier</v>
      </c>
      <c r="I25" s="22">
        <f t="shared" si="3"/>
        <v>30</v>
      </c>
      <c r="J25" s="24">
        <f t="shared" si="4"/>
        <v>3690</v>
      </c>
    </row>
    <row r="26" spans="2:10" x14ac:dyDescent="0.2">
      <c r="B26" s="5" t="s">
        <v>19</v>
      </c>
      <c r="C26" s="5" t="s">
        <v>28</v>
      </c>
      <c r="D26" s="29">
        <v>43110</v>
      </c>
      <c r="E26" s="8">
        <v>45597</v>
      </c>
      <c r="F26" s="8">
        <f>E26+30</f>
        <v>45627</v>
      </c>
      <c r="G26" s="5" t="str">
        <f t="shared" si="1"/>
        <v>Paid</v>
      </c>
      <c r="H26" s="21" t="str">
        <f t="shared" si="2"/>
        <v>décembre</v>
      </c>
      <c r="I26" s="22">
        <f t="shared" si="3"/>
        <v>30</v>
      </c>
      <c r="J26" s="24">
        <f t="shared" si="4"/>
        <v>1293300</v>
      </c>
    </row>
    <row r="27" spans="2:10" x14ac:dyDescent="0.2">
      <c r="B27" s="5" t="s">
        <v>20</v>
      </c>
      <c r="C27" s="5" t="s">
        <v>29</v>
      </c>
      <c r="D27" s="29">
        <v>13000</v>
      </c>
      <c r="E27" s="8">
        <v>45545</v>
      </c>
      <c r="F27" s="8"/>
      <c r="G27" s="5" t="str">
        <f t="shared" si="1"/>
        <v>Unpaid</v>
      </c>
      <c r="H27" s="21" t="str">
        <f t="shared" si="2"/>
        <v>janvier</v>
      </c>
      <c r="I27" s="22" t="str">
        <f t="shared" si="3"/>
        <v/>
      </c>
      <c r="J27" s="24" t="str">
        <f t="shared" si="4"/>
        <v/>
      </c>
    </row>
    <row r="28" spans="2:10" x14ac:dyDescent="0.2">
      <c r="B28" s="5" t="s">
        <v>21</v>
      </c>
      <c r="C28" s="5" t="s">
        <v>26</v>
      </c>
      <c r="D28" s="29">
        <v>5000</v>
      </c>
      <c r="E28" s="8">
        <v>45636</v>
      </c>
      <c r="F28" s="8">
        <f t="shared" si="0"/>
        <v>45666</v>
      </c>
      <c r="G28" s="5" t="str">
        <f t="shared" si="1"/>
        <v>Paid</v>
      </c>
      <c r="H28" s="21" t="str">
        <f t="shared" si="2"/>
        <v>janvier</v>
      </c>
      <c r="I28" s="22">
        <f t="shared" si="3"/>
        <v>30</v>
      </c>
      <c r="J28" s="24">
        <f t="shared" si="4"/>
        <v>150000</v>
      </c>
    </row>
    <row r="29" spans="2:10" x14ac:dyDescent="0.2">
      <c r="B29" s="5" t="s">
        <v>22</v>
      </c>
      <c r="C29" s="5" t="s">
        <v>27</v>
      </c>
      <c r="D29" s="29">
        <v>60000</v>
      </c>
      <c r="E29" s="8">
        <v>45636</v>
      </c>
      <c r="F29" s="8">
        <f>E29+30</f>
        <v>45666</v>
      </c>
      <c r="G29" s="5" t="str">
        <f t="shared" si="1"/>
        <v>Paid</v>
      </c>
      <c r="H29" s="21" t="str">
        <f t="shared" si="2"/>
        <v>janvier</v>
      </c>
      <c r="I29" s="22">
        <f t="shared" si="3"/>
        <v>30</v>
      </c>
      <c r="J29" s="24">
        <f t="shared" si="4"/>
        <v>1800000</v>
      </c>
    </row>
    <row r="4995" spans="2:2" x14ac:dyDescent="0.2">
      <c r="B4995" s="14" t="s">
        <v>23</v>
      </c>
    </row>
  </sheetData>
  <phoneticPr fontId="5" type="noConversion"/>
  <conditionalFormatting sqref="G1:G1048576">
    <cfRule type="beginsWith" dxfId="3" priority="3" operator="beginsWith" text="Payé">
      <formula>LEFT(G1,LEN("Payé"))="Payé"</formula>
    </cfRule>
    <cfRule type="containsText" dxfId="2" priority="4" operator="containsText" text="Impayé">
      <formula>NOT(ISERROR(SEARCH("Impayé",G1)))</formula>
    </cfRule>
  </conditionalFormatting>
  <conditionalFormatting sqref="H7:J7">
    <cfRule type="beginsWith" dxfId="1" priority="1" operator="beginsWith" text="Payé">
      <formula>LEFT(H7,LEN("Payé"))="Payé"</formula>
    </cfRule>
    <cfRule type="containsText" dxfId="0" priority="2" operator="containsText" text="Impayé">
      <formula>NOT(ISERROR(SEARCH("Impayé",H7)))</formula>
    </cfRule>
  </conditionalFormatting>
  <hyperlinks>
    <hyperlink ref="H2" r:id="rId1" xr:uid="{BCAF8E7E-CA01-5845-A2D9-4587702B52AF}"/>
    <hyperlink ref="L2" r:id="rId2" xr:uid="{042B5BF0-4AC4-2345-B6C0-1014F7A91866}"/>
    <hyperlink ref="W2" r:id="rId3" xr:uid="{AA14FD5E-BF7C-C841-BFE0-612F58D77605}"/>
    <hyperlink ref="B4995" r:id="rId4" display="https://www.billabex.com/" xr:uid="{CA66F4B6-715E-BE4A-804C-08BAA905315A}"/>
  </hyperlinks>
  <pageMargins left="0.7" right="0.7" top="0.75" bottom="0.75" header="0.3" footer="0.3"/>
  <pageSetup paperSize="9" orientation="portrait" horizontalDpi="0" verticalDpi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C7BA-F604-6249-B62D-17C9C7C030E1}">
  <dimension ref="C6:J10"/>
  <sheetViews>
    <sheetView tabSelected="1" workbookViewId="0">
      <selection activeCell="C10" sqref="C10"/>
    </sheetView>
  </sheetViews>
  <sheetFormatPr baseColWidth="10" defaultRowHeight="16" x14ac:dyDescent="0.2"/>
  <cols>
    <col min="1" max="1" width="2.83203125" style="1" customWidth="1"/>
    <col min="2" max="2" width="5" style="1" bestFit="1" customWidth="1"/>
    <col min="3" max="3" width="13.1640625" style="1" customWidth="1"/>
    <col min="4" max="5" width="18.5" style="7" customWidth="1"/>
    <col min="6" max="6" width="13" style="5" customWidth="1"/>
    <col min="7" max="8" width="22.1640625" style="1" customWidth="1"/>
    <col min="9" max="9" width="22.83203125" style="5" customWidth="1"/>
    <col min="10" max="10" width="20.6640625" style="1" customWidth="1"/>
    <col min="11" max="16384" width="10.83203125" style="1"/>
  </cols>
  <sheetData>
    <row r="6" spans="3:10" ht="33" x14ac:dyDescent="0.35">
      <c r="C6" s="15" t="s">
        <v>38</v>
      </c>
    </row>
    <row r="8" spans="3:10" x14ac:dyDescent="0.2">
      <c r="J8" s="5"/>
    </row>
    <row r="9" spans="3:10" ht="47" x14ac:dyDescent="0.55000000000000004">
      <c r="C9" s="25" t="s">
        <v>39</v>
      </c>
      <c r="D9" s="26">
        <f>SUMIF(Invoices!G8:G59,"Paid",Invoices!J8:J59)/SUMIF(Invoices!G8:G59,"Paid",Invoices!D8:D59)</f>
        <v>34.66870112151809</v>
      </c>
      <c r="E9" s="7" t="s">
        <v>25</v>
      </c>
    </row>
    <row r="10" spans="3:10" x14ac:dyDescent="0.2">
      <c r="C10" s="1" t="s">
        <v>40</v>
      </c>
    </row>
  </sheetData>
  <phoneticPr fontId="5" type="noConversion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146D-7B86-AD49-86C8-1AB91F999EC0}">
  <dimension ref="A1"/>
  <sheetViews>
    <sheetView workbookViewId="0">
      <selection activeCell="K63" sqref="K63"/>
    </sheetView>
  </sheetViews>
  <sheetFormatPr baseColWidth="10" defaultRowHeight="16" x14ac:dyDescent="0.2"/>
  <cols>
    <col min="1" max="16384" width="10.8320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Invoices</vt:lpstr>
      <vt:lpstr>DSO</vt:lpstr>
      <vt:lpstr>More...</vt:lpstr>
    </vt:vector>
  </TitlesOfParts>
  <Manager>https://www.billabex.com</Manager>
  <Company>Billabex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Free Excel Template for DSO Calculation by Billabex </dc:title>
  <dc:subject/>
  <dc:creator>Billabex</dc:creator>
  <cp:keywords/>
  <dc:description>https://www.billabex.com</dc:description>
  <cp:lastModifiedBy>Yassine Chabli</cp:lastModifiedBy>
  <dcterms:created xsi:type="dcterms:W3CDTF">2024-12-21T09:55:19Z</dcterms:created>
  <dcterms:modified xsi:type="dcterms:W3CDTF">2024-12-21T19:05:47Z</dcterms:modified>
  <cp:category/>
</cp:coreProperties>
</file>